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. Project 2021\08. P. Training MR\"/>
    </mc:Choice>
  </mc:AlternateContent>
  <xr:revisionPtr revIDLastSave="0" documentId="13_ncr:1_{35C23012-DDCD-429E-B25A-9ACCA1E15735}" xr6:coauthVersionLast="46" xr6:coauthVersionMax="46" xr10:uidLastSave="{00000000-0000-0000-0000-000000000000}"/>
  <bookViews>
    <workbookView xWindow="-120" yWindow="-120" windowWidth="20730" windowHeight="11160" xr2:uid="{85074C1F-8605-4329-A9D2-65E61A96DE35}"/>
  </bookViews>
  <sheets>
    <sheet name="Cost" sheetId="1" r:id="rId1"/>
    <sheet name="Indeks 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28" i="1"/>
  <c r="D22" i="1"/>
  <c r="D21" i="1"/>
  <c r="D20" i="1"/>
  <c r="J13" i="1"/>
  <c r="J12" i="1"/>
  <c r="J14" i="1" s="1"/>
  <c r="B16" i="1"/>
  <c r="D13" i="1"/>
  <c r="D12" i="1"/>
  <c r="H16" i="1"/>
  <c r="J11" i="1"/>
  <c r="J10" i="1"/>
  <c r="H7" i="1"/>
  <c r="J1" i="1"/>
  <c r="I5" i="1" s="1"/>
  <c r="J5" i="1" s="1"/>
  <c r="D11" i="1"/>
  <c r="D10" i="1"/>
  <c r="B7" i="1"/>
  <c r="D1" i="1"/>
  <c r="C7" i="1" s="1"/>
  <c r="I10" i="2"/>
  <c r="D9" i="2"/>
  <c r="D8" i="2"/>
  <c r="J8" i="2"/>
  <c r="J7" i="2"/>
  <c r="J6" i="2"/>
  <c r="J2" i="2"/>
  <c r="I7" i="2"/>
  <c r="I6" i="2"/>
  <c r="I5" i="2"/>
  <c r="I4" i="2"/>
  <c r="I3" i="2"/>
  <c r="I2" i="2"/>
  <c r="D6" i="2"/>
  <c r="D5" i="2"/>
  <c r="D4" i="2"/>
  <c r="D3" i="2"/>
  <c r="D2" i="2"/>
  <c r="C7" i="2"/>
  <c r="D23" i="1" l="1"/>
  <c r="C5" i="1"/>
  <c r="D5" i="1" s="1"/>
  <c r="D6" i="1"/>
  <c r="C4" i="1"/>
  <c r="D4" i="1" s="1"/>
  <c r="D8" i="1"/>
  <c r="I4" i="1"/>
  <c r="J4" i="1" s="1"/>
  <c r="I6" i="1"/>
  <c r="J6" i="1" s="1"/>
  <c r="I8" i="1"/>
  <c r="J8" i="1" s="1"/>
  <c r="I7" i="1"/>
  <c r="J7" i="1" s="1"/>
  <c r="J9" i="1"/>
  <c r="C9" i="1"/>
  <c r="D9" i="1" s="1"/>
  <c r="D7" i="1"/>
  <c r="D14" i="1" l="1"/>
  <c r="D25" i="1" s="1"/>
  <c r="D28" i="1" s="1"/>
  <c r="J16" i="1"/>
  <c r="J17" i="1" s="1"/>
  <c r="D16" i="1" l="1"/>
  <c r="D17" i="1" s="1"/>
</calcChain>
</file>

<file path=xl/sharedStrings.xml><?xml version="1.0" encoding="utf-8"?>
<sst xmlns="http://schemas.openxmlformats.org/spreadsheetml/2006/main" count="46" uniqueCount="29">
  <si>
    <t>Gift responden</t>
  </si>
  <si>
    <t>Time Sheet TL/QC</t>
  </si>
  <si>
    <t>Trans witnes</t>
  </si>
  <si>
    <t>Foto copy kuesioner &amp; print</t>
  </si>
  <si>
    <t>Pulsa PL</t>
  </si>
  <si>
    <t>Pulsa Interviewer</t>
  </si>
  <si>
    <t>Interviewer Fee</t>
  </si>
  <si>
    <t xml:space="preserve">Jakarta </t>
  </si>
  <si>
    <t xml:space="preserve">Harga Satuan </t>
  </si>
  <si>
    <t xml:space="preserve">Jumlah </t>
  </si>
  <si>
    <t>Total</t>
  </si>
  <si>
    <t>skala 1</t>
  </si>
  <si>
    <t>skala 2</t>
  </si>
  <si>
    <t>skala 3</t>
  </si>
  <si>
    <t>skala 4</t>
  </si>
  <si>
    <t>skala 5</t>
  </si>
  <si>
    <t>responden</t>
  </si>
  <si>
    <t xml:space="preserve">Pen and Paper </t>
  </si>
  <si>
    <t xml:space="preserve">QC Cost </t>
  </si>
  <si>
    <t xml:space="preserve">Expected Direct Cost </t>
  </si>
  <si>
    <t xml:space="preserve">Expected Gross Margin </t>
  </si>
  <si>
    <t xml:space="preserve">Tablet </t>
  </si>
  <si>
    <t>Aplikasi STG</t>
  </si>
  <si>
    <t xml:space="preserve">Biaya Coding </t>
  </si>
  <si>
    <t xml:space="preserve">Biaya DP </t>
  </si>
  <si>
    <t xml:space="preserve">Man days </t>
  </si>
  <si>
    <t xml:space="preserve">Research Executive </t>
  </si>
  <si>
    <t xml:space="preserve">Research Manager </t>
  </si>
  <si>
    <t xml:space="preserve">Sr Manager/Director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</si>
</sst>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41" fontId="3" fillId="0" borderId="0" xfId="0" applyNumberFormat="1" applyFont="1" applyAlignment="1">
      <alignment horizontal="left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9" fontId="0" fillId="2" borderId="0" xfId="2" applyFont="1" applyFill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2" borderId="0" xfId="1" applyNumberFormat="1" applyFont="1" applyFill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0" fillId="2" borderId="0" xfId="1" applyNumberFormat="1" applyFont="1" applyFill="1" applyAlignment="1">
      <alignment horizontal="center" vertical="center"/>
    </xf>
    <xf numFmtId="0" fontId="0" fillId="2" borderId="0" xfId="0" applyFill="1"/>
    <xf numFmtId="166" fontId="0" fillId="0" borderId="0" xfId="2" applyNumberFormat="1" applyFont="1" applyAlignment="1">
      <alignment horizontal="center" vertical="center"/>
    </xf>
    <xf numFmtId="166" fontId="0" fillId="0" borderId="0" xfId="0" applyNumberFormat="1"/>
    <xf numFmtId="0" fontId="0" fillId="0" borderId="0" xfId="0" applyNumberFormat="1"/>
    <xf numFmtId="166" fontId="0" fillId="2" borderId="0" xfId="2" applyNumberFormat="1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3A7FE-E226-45E6-A896-8AB142C6D124}">
  <dimension ref="A1:J28"/>
  <sheetViews>
    <sheetView tabSelected="1" topLeftCell="A11" workbookViewId="0">
      <selection activeCell="D28" sqref="D28"/>
    </sheetView>
  </sheetViews>
  <sheetFormatPr defaultRowHeight="15" x14ac:dyDescent="0.25"/>
  <cols>
    <col min="1" max="1" width="26" customWidth="1"/>
    <col min="2" max="2" width="19.42578125" style="8" customWidth="1"/>
    <col min="3" max="3" width="11.140625" style="8" customWidth="1"/>
    <col min="4" max="4" width="12.42578125" style="8" customWidth="1"/>
    <col min="7" max="7" width="26" customWidth="1"/>
    <col min="8" max="8" width="19.42578125" style="8" customWidth="1"/>
    <col min="9" max="9" width="11.140625" style="8" customWidth="1"/>
    <col min="10" max="10" width="12.42578125" style="8" customWidth="1"/>
  </cols>
  <sheetData>
    <row r="1" spans="1:10" x14ac:dyDescent="0.25">
      <c r="A1" s="10" t="s">
        <v>17</v>
      </c>
      <c r="B1" s="2">
        <v>500</v>
      </c>
      <c r="C1" s="15">
        <v>2.5000000000000001E-2</v>
      </c>
      <c r="D1" s="16">
        <f>B1+(C1*B1)</f>
        <v>512.5</v>
      </c>
      <c r="G1" s="10" t="s">
        <v>21</v>
      </c>
      <c r="H1" s="2">
        <v>500</v>
      </c>
      <c r="I1" s="15">
        <v>2.5000000000000001E-2</v>
      </c>
      <c r="J1" s="16">
        <f>H1+(I1*H1)</f>
        <v>512.5</v>
      </c>
    </row>
    <row r="2" spans="1:10" x14ac:dyDescent="0.25">
      <c r="B2" s="2" t="s">
        <v>7</v>
      </c>
      <c r="C2" s="2"/>
      <c r="D2" s="2"/>
      <c r="H2" s="2" t="s">
        <v>7</v>
      </c>
      <c r="I2" s="2"/>
      <c r="J2" s="2"/>
    </row>
    <row r="3" spans="1:10" x14ac:dyDescent="0.25">
      <c r="B3" s="4" t="s">
        <v>8</v>
      </c>
      <c r="C3" s="4" t="s">
        <v>9</v>
      </c>
      <c r="D3" s="4" t="s">
        <v>10</v>
      </c>
      <c r="H3" s="4" t="s">
        <v>8</v>
      </c>
      <c r="I3" s="4" t="s">
        <v>9</v>
      </c>
      <c r="J3" s="4" t="s">
        <v>10</v>
      </c>
    </row>
    <row r="4" spans="1:10" x14ac:dyDescent="0.25">
      <c r="A4" s="1" t="s">
        <v>6</v>
      </c>
      <c r="B4" s="8">
        <v>100000</v>
      </c>
      <c r="C4" s="8">
        <f>D1</f>
        <v>512.5</v>
      </c>
      <c r="D4" s="8">
        <f>B4*C4</f>
        <v>51250000</v>
      </c>
      <c r="G4" s="1" t="s">
        <v>6</v>
      </c>
      <c r="H4" s="8">
        <v>125000</v>
      </c>
      <c r="I4" s="8">
        <f>J1</f>
        <v>512.5</v>
      </c>
      <c r="J4" s="8">
        <f>H4*I4</f>
        <v>64062500</v>
      </c>
    </row>
    <row r="5" spans="1:10" x14ac:dyDescent="0.25">
      <c r="A5" s="1" t="s">
        <v>0</v>
      </c>
      <c r="B5" s="8">
        <v>200000</v>
      </c>
      <c r="C5" s="8">
        <f>D1</f>
        <v>512.5</v>
      </c>
      <c r="D5" s="8">
        <f t="shared" ref="D5:D13" si="0">B5*C5</f>
        <v>102500000</v>
      </c>
      <c r="G5" s="1" t="s">
        <v>0</v>
      </c>
      <c r="H5" s="8">
        <v>35000</v>
      </c>
      <c r="I5" s="8">
        <f>J1</f>
        <v>512.5</v>
      </c>
      <c r="J5" s="8">
        <f t="shared" ref="J5:J13" si="1">H5*I5</f>
        <v>17937500</v>
      </c>
    </row>
    <row r="6" spans="1:10" x14ac:dyDescent="0.25">
      <c r="A6" s="1" t="s">
        <v>1</v>
      </c>
      <c r="B6" s="8">
        <v>1800000</v>
      </c>
      <c r="C6" s="8">
        <v>3</v>
      </c>
      <c r="D6" s="8">
        <f t="shared" si="0"/>
        <v>5400000</v>
      </c>
      <c r="G6" s="1" t="s">
        <v>1</v>
      </c>
      <c r="H6" s="8">
        <v>1500000</v>
      </c>
      <c r="I6" s="8">
        <f>J1/10/12</f>
        <v>4.270833333333333</v>
      </c>
      <c r="J6" s="8">
        <f t="shared" si="1"/>
        <v>6406250</v>
      </c>
    </row>
    <row r="7" spans="1:10" x14ac:dyDescent="0.25">
      <c r="A7" s="1" t="s">
        <v>2</v>
      </c>
      <c r="B7" s="8">
        <f>25000</f>
        <v>25000</v>
      </c>
      <c r="C7" s="8">
        <f>D1*0.1</f>
        <v>51.25</v>
      </c>
      <c r="D7" s="8">
        <f t="shared" si="0"/>
        <v>1281250</v>
      </c>
      <c r="G7" s="1" t="s">
        <v>2</v>
      </c>
      <c r="H7" s="8">
        <f>25000</f>
        <v>25000</v>
      </c>
      <c r="I7" s="8">
        <f>J1*0.1</f>
        <v>51.25</v>
      </c>
      <c r="J7" s="8">
        <f t="shared" si="1"/>
        <v>1281250</v>
      </c>
    </row>
    <row r="8" spans="1:10" x14ac:dyDescent="0.25">
      <c r="A8" s="1" t="s">
        <v>18</v>
      </c>
      <c r="B8" s="8">
        <v>1000</v>
      </c>
      <c r="C8" s="8">
        <f>D1*0.15</f>
        <v>76.875</v>
      </c>
      <c r="D8" s="8">
        <f t="shared" si="0"/>
        <v>76875</v>
      </c>
      <c r="G8" s="1" t="s">
        <v>18</v>
      </c>
      <c r="H8" s="8">
        <v>1000</v>
      </c>
      <c r="I8" s="8">
        <f>J1*0.3</f>
        <v>153.75</v>
      </c>
      <c r="J8" s="8">
        <f t="shared" si="1"/>
        <v>153750</v>
      </c>
    </row>
    <row r="9" spans="1:10" x14ac:dyDescent="0.25">
      <c r="A9" s="1" t="s">
        <v>3</v>
      </c>
      <c r="B9" s="8">
        <v>2000</v>
      </c>
      <c r="C9" s="8">
        <f>D1</f>
        <v>512.5</v>
      </c>
      <c r="D9" s="8">
        <f t="shared" si="0"/>
        <v>1025000</v>
      </c>
      <c r="G9" s="1" t="s">
        <v>22</v>
      </c>
      <c r="H9" s="8">
        <v>14000000</v>
      </c>
      <c r="I9" s="8">
        <v>1</v>
      </c>
      <c r="J9" s="8">
        <f t="shared" si="1"/>
        <v>14000000</v>
      </c>
    </row>
    <row r="10" spans="1:10" x14ac:dyDescent="0.25">
      <c r="A10" s="1" t="s">
        <v>4</v>
      </c>
      <c r="B10" s="8">
        <v>0</v>
      </c>
      <c r="C10" s="8">
        <v>4</v>
      </c>
      <c r="D10" s="8">
        <f t="shared" si="0"/>
        <v>0</v>
      </c>
      <c r="G10" s="1" t="s">
        <v>4</v>
      </c>
      <c r="H10" s="8">
        <v>200000</v>
      </c>
      <c r="I10" s="8">
        <v>4</v>
      </c>
      <c r="J10" s="8">
        <f t="shared" si="1"/>
        <v>800000</v>
      </c>
    </row>
    <row r="11" spans="1:10" x14ac:dyDescent="0.25">
      <c r="A11" s="1" t="s">
        <v>5</v>
      </c>
      <c r="B11" s="8">
        <v>0</v>
      </c>
      <c r="C11" s="8">
        <v>12</v>
      </c>
      <c r="D11" s="8">
        <f t="shared" si="0"/>
        <v>0</v>
      </c>
      <c r="G11" s="1" t="s">
        <v>5</v>
      </c>
      <c r="H11" s="8">
        <v>100000</v>
      </c>
      <c r="I11" s="8">
        <v>12</v>
      </c>
      <c r="J11" s="8">
        <f t="shared" si="1"/>
        <v>1200000</v>
      </c>
    </row>
    <row r="12" spans="1:10" x14ac:dyDescent="0.25">
      <c r="A12" s="1" t="s">
        <v>23</v>
      </c>
      <c r="B12" s="8">
        <v>5000</v>
      </c>
      <c r="C12" s="8">
        <v>513</v>
      </c>
      <c r="D12" s="8">
        <f t="shared" si="0"/>
        <v>2565000</v>
      </c>
      <c r="G12" s="1" t="s">
        <v>23</v>
      </c>
      <c r="H12" s="8">
        <v>0</v>
      </c>
      <c r="I12" s="8">
        <v>513</v>
      </c>
      <c r="J12" s="8">
        <f t="shared" si="1"/>
        <v>0</v>
      </c>
    </row>
    <row r="13" spans="1:10" x14ac:dyDescent="0.25">
      <c r="A13" s="1" t="s">
        <v>24</v>
      </c>
      <c r="B13" s="8">
        <v>7500000</v>
      </c>
      <c r="C13" s="8">
        <v>1</v>
      </c>
      <c r="D13" s="8">
        <f t="shared" si="0"/>
        <v>7500000</v>
      </c>
      <c r="G13" s="1" t="s">
        <v>24</v>
      </c>
      <c r="H13" s="8">
        <v>10000000</v>
      </c>
      <c r="I13" s="8">
        <v>1</v>
      </c>
      <c r="J13" s="8">
        <f t="shared" si="1"/>
        <v>10000000</v>
      </c>
    </row>
    <row r="14" spans="1:10" x14ac:dyDescent="0.25">
      <c r="D14" s="9">
        <f>SUM(D4:D13)</f>
        <v>171598125</v>
      </c>
      <c r="J14" s="9">
        <f>SUM(J4:J13)</f>
        <v>115841250</v>
      </c>
    </row>
    <row r="15" spans="1:10" x14ac:dyDescent="0.25">
      <c r="A15" t="s">
        <v>19</v>
      </c>
      <c r="B15" s="7">
        <v>0.7</v>
      </c>
      <c r="G15" t="s">
        <v>19</v>
      </c>
      <c r="H15" s="7">
        <v>0.7</v>
      </c>
    </row>
    <row r="16" spans="1:10" x14ac:dyDescent="0.25">
      <c r="A16" t="s">
        <v>20</v>
      </c>
      <c r="B16" s="6">
        <f>1-B15</f>
        <v>0.30000000000000004</v>
      </c>
      <c r="D16" s="8">
        <f>D14/B15</f>
        <v>245140178.5714286</v>
      </c>
      <c r="G16" t="s">
        <v>20</v>
      </c>
      <c r="H16" s="6">
        <f>1-H15</f>
        <v>0.30000000000000004</v>
      </c>
      <c r="J16" s="8">
        <f>J14/H15</f>
        <v>165487500</v>
      </c>
    </row>
    <row r="17" spans="1:10" x14ac:dyDescent="0.25">
      <c r="D17" s="8">
        <f>D16-D14</f>
        <v>73542053.571428597</v>
      </c>
      <c r="J17" s="8">
        <f>J16-J14</f>
        <v>49646250</v>
      </c>
    </row>
    <row r="19" spans="1:10" x14ac:dyDescent="0.25">
      <c r="A19" s="10" t="s">
        <v>25</v>
      </c>
    </row>
    <row r="20" spans="1:10" x14ac:dyDescent="0.25">
      <c r="A20" t="s">
        <v>26</v>
      </c>
      <c r="B20" s="8">
        <v>400000</v>
      </c>
      <c r="C20" s="8">
        <v>25</v>
      </c>
      <c r="D20" s="8">
        <f t="shared" ref="D20:D22" si="2">B20*C20</f>
        <v>10000000</v>
      </c>
    </row>
    <row r="21" spans="1:10" x14ac:dyDescent="0.25">
      <c r="A21" t="s">
        <v>27</v>
      </c>
      <c r="B21" s="8">
        <v>1200000</v>
      </c>
      <c r="C21" s="8">
        <v>18</v>
      </c>
      <c r="D21" s="8">
        <f t="shared" si="2"/>
        <v>21600000</v>
      </c>
    </row>
    <row r="22" spans="1:10" x14ac:dyDescent="0.25">
      <c r="A22" t="s">
        <v>28</v>
      </c>
      <c r="B22" s="8">
        <v>3500000</v>
      </c>
      <c r="C22" s="8">
        <v>7</v>
      </c>
      <c r="D22" s="8">
        <f t="shared" si="2"/>
        <v>24500000</v>
      </c>
    </row>
    <row r="23" spans="1:10" x14ac:dyDescent="0.25">
      <c r="D23" s="9">
        <f>SUM(D20:D22)</f>
        <v>56100000</v>
      </c>
    </row>
    <row r="25" spans="1:10" x14ac:dyDescent="0.25">
      <c r="D25" s="9">
        <f>SUM(D23,D14)</f>
        <v>227698125</v>
      </c>
    </row>
    <row r="27" spans="1:10" x14ac:dyDescent="0.25">
      <c r="A27" t="s">
        <v>19</v>
      </c>
      <c r="B27" s="7">
        <v>0.7</v>
      </c>
    </row>
    <row r="28" spans="1:10" x14ac:dyDescent="0.25">
      <c r="A28" t="s">
        <v>20</v>
      </c>
      <c r="B28" s="6">
        <f>1-B27</f>
        <v>0.30000000000000004</v>
      </c>
      <c r="D28" s="9">
        <f>D25/B27</f>
        <v>325283035.71428573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D7DD1-C1B4-4BB4-8E89-D7F58094D478}">
  <dimension ref="B1:J10"/>
  <sheetViews>
    <sheetView workbookViewId="0">
      <selection activeCell="F2" sqref="F2"/>
    </sheetView>
  </sheetViews>
  <sheetFormatPr defaultRowHeight="15" x14ac:dyDescent="0.25"/>
  <cols>
    <col min="6" max="7" width="9.140625" style="2"/>
    <col min="8" max="8" width="1.85546875" style="2" customWidth="1"/>
    <col min="9" max="9" width="8.140625" style="2" customWidth="1"/>
    <col min="10" max="10" width="8.28515625" style="2" customWidth="1"/>
  </cols>
  <sheetData>
    <row r="1" spans="2:10" x14ac:dyDescent="0.25">
      <c r="C1" t="s">
        <v>16</v>
      </c>
    </row>
    <row r="2" spans="2:10" x14ac:dyDescent="0.25">
      <c r="B2" t="s">
        <v>11</v>
      </c>
      <c r="C2">
        <v>6</v>
      </c>
      <c r="D2" s="11">
        <f>C2/$C$7</f>
        <v>0.1</v>
      </c>
      <c r="F2" s="2">
        <v>1</v>
      </c>
      <c r="G2" s="2">
        <v>6</v>
      </c>
      <c r="I2" s="2">
        <f>F2*G2</f>
        <v>6</v>
      </c>
      <c r="J2" s="2">
        <f>SUM(I2:I3)</f>
        <v>22</v>
      </c>
    </row>
    <row r="3" spans="2:10" x14ac:dyDescent="0.25">
      <c r="B3" t="s">
        <v>12</v>
      </c>
      <c r="C3">
        <v>8</v>
      </c>
      <c r="D3" s="11">
        <f t="shared" ref="D3:D6" si="0">C3/$C$7</f>
        <v>0.13333333333333333</v>
      </c>
      <c r="F3" s="2">
        <v>2</v>
      </c>
      <c r="G3" s="2">
        <v>8</v>
      </c>
      <c r="I3" s="2">
        <f t="shared" ref="I3:I7" si="1">F3*G3</f>
        <v>16</v>
      </c>
    </row>
    <row r="4" spans="2:10" x14ac:dyDescent="0.25">
      <c r="B4" t="s">
        <v>13</v>
      </c>
      <c r="C4">
        <v>10</v>
      </c>
      <c r="D4" s="11">
        <f t="shared" si="0"/>
        <v>0.16666666666666666</v>
      </c>
      <c r="F4" s="2">
        <v>3</v>
      </c>
      <c r="G4" s="2">
        <v>10</v>
      </c>
      <c r="I4" s="2">
        <f t="shared" si="1"/>
        <v>30</v>
      </c>
    </row>
    <row r="5" spans="2:10" x14ac:dyDescent="0.25">
      <c r="B5" t="s">
        <v>14</v>
      </c>
      <c r="C5">
        <v>24</v>
      </c>
      <c r="D5" s="11">
        <f t="shared" si="0"/>
        <v>0.4</v>
      </c>
      <c r="F5" s="2">
        <v>4</v>
      </c>
      <c r="G5" s="2">
        <v>24</v>
      </c>
      <c r="I5" s="2">
        <f t="shared" si="1"/>
        <v>96</v>
      </c>
    </row>
    <row r="6" spans="2:10" x14ac:dyDescent="0.25">
      <c r="B6" t="s">
        <v>15</v>
      </c>
      <c r="C6">
        <v>12</v>
      </c>
      <c r="D6" s="11">
        <f t="shared" si="0"/>
        <v>0.2</v>
      </c>
      <c r="F6" s="2">
        <v>5</v>
      </c>
      <c r="G6" s="2">
        <v>12</v>
      </c>
      <c r="I6" s="2">
        <f t="shared" si="1"/>
        <v>60</v>
      </c>
      <c r="J6" s="2">
        <f>SUM(I5:I6)</f>
        <v>156</v>
      </c>
    </row>
    <row r="7" spans="2:10" x14ac:dyDescent="0.25">
      <c r="C7" s="10">
        <f>SUM(C2:C6)</f>
        <v>60</v>
      </c>
      <c r="I7" s="3">
        <f>SUM(I2:I6)</f>
        <v>208</v>
      </c>
      <c r="J7" s="3">
        <f>J6-J2</f>
        <v>134</v>
      </c>
    </row>
    <row r="8" spans="2:10" x14ac:dyDescent="0.25">
      <c r="D8" s="12">
        <f>SUM(D5:D6)</f>
        <v>0.60000000000000009</v>
      </c>
      <c r="J8" s="5">
        <f>J7/I7</f>
        <v>0.64423076923076927</v>
      </c>
    </row>
    <row r="9" spans="2:10" x14ac:dyDescent="0.25">
      <c r="D9" s="12">
        <f>SUM(D2:D3)</f>
        <v>0.23333333333333334</v>
      </c>
    </row>
    <row r="10" spans="2:10" x14ac:dyDescent="0.25">
      <c r="D10" s="13"/>
      <c r="I10" s="14">
        <f>I7/60/5</f>
        <v>0.69333333333333336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</vt:lpstr>
      <vt:lpstr>Indeks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Fathi</dc:creator>
  <cp:lastModifiedBy>Fathi</cp:lastModifiedBy>
  <dcterms:created xsi:type="dcterms:W3CDTF">2021-02-16T02:11:56Z</dcterms:created>
  <dcterms:modified xsi:type="dcterms:W3CDTF">2021-02-16T07:58:42Z</dcterms:modified>
</cp:coreProperties>
</file>